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Work only here\Ramesh\30th July onwards Ramesh\Youtube Channel Hedging\Video 0070 Share Trading without stop loss or hedging\"/>
    </mc:Choice>
  </mc:AlternateContent>
  <xr:revisionPtr revIDLastSave="0" documentId="13_ncr:1_{6B17F64E-FB27-4DF9-9F73-B434AE2574DB}" xr6:coauthVersionLast="47" xr6:coauthVersionMax="47" xr10:uidLastSave="{00000000-0000-0000-0000-000000000000}"/>
  <bookViews>
    <workbookView xWindow="-103" yWindow="-103" windowWidth="16663" windowHeight="8743" xr2:uid="{6B387FD0-E9CA-424D-A83C-7480594713A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1" i="1" l="1"/>
  <c r="E7" i="1"/>
  <c r="B15" i="1"/>
  <c r="C15" i="1" s="1"/>
  <c r="E6" i="1"/>
  <c r="B4" i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D3" i="1"/>
  <c r="B16" i="1" l="1"/>
  <c r="E8" i="1"/>
  <c r="E9" i="1" s="1"/>
  <c r="E10" i="1" s="1"/>
  <c r="E11" i="1" s="1"/>
  <c r="E12" i="1" s="1"/>
  <c r="E13" i="1" s="1"/>
  <c r="E14" i="1" s="1"/>
  <c r="E15" i="1" s="1"/>
  <c r="F3" i="1"/>
  <c r="G3" i="1" s="1"/>
  <c r="C4" i="1"/>
  <c r="D4" i="1"/>
  <c r="F4" i="1" s="1"/>
  <c r="D15" i="1" l="1"/>
  <c r="F15" i="1" s="1"/>
  <c r="E16" i="1"/>
  <c r="E19" i="1" s="1"/>
  <c r="C16" i="1"/>
  <c r="D16" i="1"/>
  <c r="F16" i="1" s="1"/>
  <c r="B17" i="1"/>
  <c r="H3" i="1"/>
  <c r="C5" i="1"/>
  <c r="G4" i="1"/>
  <c r="D5" i="1"/>
  <c r="F5" i="1" s="1"/>
  <c r="C17" i="1" l="1"/>
  <c r="D17" i="1"/>
  <c r="F17" i="1" s="1"/>
  <c r="G17" i="1" s="1"/>
  <c r="H4" i="1"/>
  <c r="C6" i="1"/>
  <c r="G5" i="1"/>
  <c r="D6" i="1"/>
  <c r="F6" i="1" s="1"/>
  <c r="H5" i="1" l="1"/>
  <c r="C7" i="1"/>
  <c r="G6" i="1"/>
  <c r="D7" i="1"/>
  <c r="F7" i="1" s="1"/>
  <c r="H6" i="1" l="1"/>
  <c r="C8" i="1"/>
  <c r="G7" i="1"/>
  <c r="H7" i="1" s="1"/>
  <c r="D8" i="1"/>
  <c r="F8" i="1" s="1"/>
  <c r="C9" i="1" l="1"/>
  <c r="G8" i="1"/>
  <c r="H8" i="1" s="1"/>
  <c r="D9" i="1"/>
  <c r="F9" i="1" s="1"/>
  <c r="C10" i="1" l="1"/>
  <c r="G9" i="1"/>
  <c r="H9" i="1" s="1"/>
  <c r="D10" i="1"/>
  <c r="F10" i="1" s="1"/>
  <c r="G10" i="1" l="1"/>
  <c r="H10" i="1" s="1"/>
  <c r="C11" i="1"/>
  <c r="D11" i="1"/>
  <c r="F11" i="1" s="1"/>
  <c r="G11" i="1" l="1"/>
  <c r="H11" i="1" s="1"/>
  <c r="C12" i="1"/>
  <c r="D12" i="1"/>
  <c r="F12" i="1" s="1"/>
  <c r="G12" i="1" l="1"/>
  <c r="H12" i="1" s="1"/>
  <c r="C13" i="1"/>
  <c r="D13" i="1"/>
  <c r="F13" i="1" s="1"/>
  <c r="G13" i="1" l="1"/>
  <c r="H13" i="1" s="1"/>
  <c r="C14" i="1"/>
  <c r="D14" i="1"/>
  <c r="F14" i="1" l="1"/>
  <c r="D19" i="1" l="1"/>
  <c r="G14" i="1"/>
  <c r="H14" i="1" l="1"/>
  <c r="G15" i="1"/>
  <c r="G16" i="1" s="1"/>
  <c r="F19" i="1" l="1"/>
  <c r="F21" i="1" s="1"/>
  <c r="F22" i="1" s="1"/>
  <c r="H15" i="1"/>
  <c r="H16" i="1" s="1"/>
  <c r="H17" i="1" s="1"/>
</calcChain>
</file>

<file path=xl/sharedStrings.xml><?xml version="1.0" encoding="utf-8"?>
<sst xmlns="http://schemas.openxmlformats.org/spreadsheetml/2006/main" count="11" uniqueCount="11">
  <si>
    <t>Buy rate</t>
  </si>
  <si>
    <t>Drop (%)</t>
  </si>
  <si>
    <t>Units Bought</t>
  </si>
  <si>
    <t>Investment Value</t>
  </si>
  <si>
    <t>Total Invested</t>
  </si>
  <si>
    <t>Avg. Buy Price</t>
  </si>
  <si>
    <t>Total</t>
  </si>
  <si>
    <t>Profit</t>
  </si>
  <si>
    <t>Returns</t>
  </si>
  <si>
    <t>Buying Cost</t>
  </si>
  <si>
    <t>Nifty50ETF Strategy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</si>
</sst>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vertical="center"/>
    </xf>
    <xf numFmtId="43" fontId="0" fillId="0" borderId="0" xfId="1" applyFont="1" applyAlignment="1">
      <alignment vertical="center"/>
    </xf>
    <xf numFmtId="2" fontId="0" fillId="0" borderId="0" xfId="0" applyNumberFormat="1" applyAlignment="1">
      <alignment vertical="center"/>
    </xf>
    <xf numFmtId="2" fontId="2" fillId="2" borderId="1" xfId="0" applyNumberFormat="1" applyFont="1" applyFill="1" applyBorder="1" applyAlignment="1">
      <alignment vertical="center"/>
    </xf>
    <xf numFmtId="43" fontId="2" fillId="2" borderId="2" xfId="1" applyFont="1" applyFill="1" applyBorder="1" applyAlignment="1">
      <alignment vertical="center"/>
    </xf>
    <xf numFmtId="2" fontId="2" fillId="2" borderId="2" xfId="0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43" fontId="0" fillId="0" borderId="2" xfId="1" applyFont="1" applyBorder="1" applyAlignment="1">
      <alignment vertical="center"/>
    </xf>
    <xf numFmtId="10" fontId="0" fillId="0" borderId="2" xfId="2" applyNumberFormat="1" applyFont="1" applyBorder="1" applyAlignment="1">
      <alignment vertical="center"/>
    </xf>
    <xf numFmtId="0" fontId="0" fillId="0" borderId="2" xfId="0" applyBorder="1" applyAlignment="1">
      <alignment vertical="center"/>
    </xf>
    <xf numFmtId="43" fontId="2" fillId="0" borderId="0" xfId="1" applyFont="1" applyAlignment="1">
      <alignment horizontal="right" vertical="center"/>
    </xf>
    <xf numFmtId="43" fontId="2" fillId="2" borderId="2" xfId="0" applyNumberFormat="1" applyFont="1" applyFill="1" applyBorder="1" applyAlignment="1">
      <alignment vertical="center"/>
    </xf>
    <xf numFmtId="43" fontId="2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right" vertical="center"/>
    </xf>
    <xf numFmtId="0" fontId="2" fillId="0" borderId="0" xfId="0" applyFont="1" applyAlignment="1">
      <alignment vertical="center"/>
    </xf>
    <xf numFmtId="9" fontId="2" fillId="2" borderId="1" xfId="2" applyFont="1" applyFill="1" applyBorder="1" applyAlignment="1">
      <alignment vertical="center"/>
    </xf>
    <xf numFmtId="43" fontId="0" fillId="0" borderId="0" xfId="0" applyNumberFormat="1" applyAlignment="1">
      <alignment vertical="center"/>
    </xf>
    <xf numFmtId="2" fontId="2" fillId="2" borderId="2" xfId="0" applyNumberFormat="1" applyFont="1" applyFill="1" applyBorder="1" applyAlignment="1">
      <alignment horizontal="right" vertical="center"/>
    </xf>
    <xf numFmtId="43" fontId="0" fillId="3" borderId="2" xfId="1" applyFont="1" applyFill="1" applyBorder="1" applyAlignment="1">
      <alignment vertical="center"/>
    </xf>
    <xf numFmtId="10" fontId="0" fillId="3" borderId="2" xfId="2" applyNumberFormat="1" applyFon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0" fillId="3" borderId="0" xfId="0" applyFill="1" applyAlignment="1">
      <alignment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E739B7-4AC7-4809-B250-529DE8A2228A}">
  <dimension ref="B1:H22"/>
  <sheetViews>
    <sheetView showGridLines="0" tabSelected="1" zoomScaleNormal="100" workbookViewId="0">
      <pane xSplit="1" ySplit="2" topLeftCell="B12" activePane="bottomRight" state="frozen"/>
      <selection pane="topRight" activeCell="B1" sqref="B1"/>
      <selection pane="bottomLeft" activeCell="A3" sqref="A3"/>
      <selection pane="bottomRight" sqref="A1:I23"/>
    </sheetView>
  </sheetViews>
  <sheetFormatPr defaultRowHeight="20.05" customHeight="1" x14ac:dyDescent="0.4"/>
  <cols>
    <col min="1" max="1" width="9.23046875" style="1"/>
    <col min="2" max="2" width="9.23046875" style="3"/>
    <col min="3" max="3" width="9.23046875" style="4"/>
    <col min="4" max="4" width="11.4609375" style="1" bestFit="1" customWidth="1"/>
    <col min="5" max="5" width="16.61328125" style="1" bestFit="1" customWidth="1"/>
    <col min="6" max="6" width="16.61328125" style="1" customWidth="1"/>
    <col min="7" max="7" width="13.765625" style="1" bestFit="1" customWidth="1"/>
    <col min="8" max="8" width="13.84375" style="1" bestFit="1" customWidth="1"/>
    <col min="9" max="16384" width="9.23046875" style="1"/>
  </cols>
  <sheetData>
    <row r="1" spans="2:8" ht="20.05" customHeight="1" x14ac:dyDescent="0.4">
      <c r="E1" s="3"/>
      <c r="F1" s="3"/>
      <c r="G1" s="3"/>
      <c r="H1" s="12" t="s">
        <v>10</v>
      </c>
    </row>
    <row r="2" spans="2:8" ht="20.05" customHeight="1" x14ac:dyDescent="0.4">
      <c r="B2" s="6" t="s">
        <v>0</v>
      </c>
      <c r="C2" s="19" t="s">
        <v>1</v>
      </c>
      <c r="D2" s="8" t="s">
        <v>2</v>
      </c>
      <c r="E2" s="6" t="s">
        <v>3</v>
      </c>
      <c r="F2" s="6" t="s">
        <v>9</v>
      </c>
      <c r="G2" s="6" t="s">
        <v>4</v>
      </c>
      <c r="H2" s="6" t="s">
        <v>5</v>
      </c>
    </row>
    <row r="3" spans="2:8" ht="20.05" customHeight="1" x14ac:dyDescent="0.4">
      <c r="B3" s="9">
        <v>292</v>
      </c>
      <c r="C3" s="10">
        <v>0</v>
      </c>
      <c r="D3" s="11">
        <f>ROUNDDOWN(E3/B3,0)</f>
        <v>17</v>
      </c>
      <c r="E3" s="9">
        <v>5000</v>
      </c>
      <c r="F3" s="9">
        <f>D3*B3</f>
        <v>4964</v>
      </c>
      <c r="G3" s="9">
        <f>F3</f>
        <v>4964</v>
      </c>
      <c r="H3" s="9">
        <f>F3/D3</f>
        <v>292</v>
      </c>
    </row>
    <row r="4" spans="2:8" ht="20.05" customHeight="1" x14ac:dyDescent="0.4">
      <c r="B4" s="9">
        <f>B3*0.97</f>
        <v>283.24</v>
      </c>
      <c r="C4" s="10">
        <f>($B$3-B4)/$B$3</f>
        <v>2.9999999999999968E-2</v>
      </c>
      <c r="D4" s="11">
        <f>ROUNDDOWN(E4/B4,0)</f>
        <v>17</v>
      </c>
      <c r="E4" s="9">
        <v>5000</v>
      </c>
      <c r="F4" s="9">
        <f>D4*B4</f>
        <v>4815.08</v>
      </c>
      <c r="G4" s="9">
        <f>G3+F4</f>
        <v>9779.08</v>
      </c>
      <c r="H4" s="9">
        <f t="shared" ref="H4:H14" si="0">((H3*G3)+(B4*F4))/G4</f>
        <v>287.68670050761426</v>
      </c>
    </row>
    <row r="5" spans="2:8" ht="20.05" customHeight="1" x14ac:dyDescent="0.4">
      <c r="B5" s="9">
        <f t="shared" ref="B5:B17" si="1">B4*0.97</f>
        <v>274.74279999999999</v>
      </c>
      <c r="C5" s="10">
        <f>($B$3-B5)/$B$3</f>
        <v>5.9100000000000041E-2</v>
      </c>
      <c r="D5" s="11">
        <f t="shared" ref="D5:D15" si="2">ROUNDDOWN(E5/B5,0)</f>
        <v>18</v>
      </c>
      <c r="E5" s="9">
        <v>5000</v>
      </c>
      <c r="F5" s="9">
        <f t="shared" ref="F5:F14" si="3">D5*B5</f>
        <v>4945.3703999999998</v>
      </c>
      <c r="G5" s="9">
        <f t="shared" ref="G5:G14" si="4">G4+F5</f>
        <v>14724.4504</v>
      </c>
      <c r="H5" s="9">
        <f t="shared" si="0"/>
        <v>283.33934758835687</v>
      </c>
    </row>
    <row r="6" spans="2:8" ht="20.05" customHeight="1" x14ac:dyDescent="0.4">
      <c r="B6" s="9">
        <f t="shared" si="1"/>
        <v>266.500516</v>
      </c>
      <c r="C6" s="10">
        <f>($B$3-B6)/$B$3</f>
        <v>8.7326999999999988E-2</v>
      </c>
      <c r="D6" s="11">
        <f t="shared" si="2"/>
        <v>37</v>
      </c>
      <c r="E6" s="9">
        <f>E5*2</f>
        <v>10000</v>
      </c>
      <c r="F6" s="9">
        <f t="shared" si="3"/>
        <v>9860.5190920000005</v>
      </c>
      <c r="G6" s="9">
        <f t="shared" si="4"/>
        <v>24584.969492</v>
      </c>
      <c r="H6" s="9">
        <f t="shared" si="0"/>
        <v>276.58564303655766</v>
      </c>
    </row>
    <row r="7" spans="2:8" s="23" customFormat="1" ht="20.05" customHeight="1" x14ac:dyDescent="0.4">
      <c r="B7" s="20">
        <f t="shared" si="1"/>
        <v>258.50550052</v>
      </c>
      <c r="C7" s="21">
        <f>($B$3-B7)/$B$3</f>
        <v>0.11470719</v>
      </c>
      <c r="D7" s="22">
        <f t="shared" si="2"/>
        <v>38</v>
      </c>
      <c r="E7" s="20">
        <f>E6</f>
        <v>10000</v>
      </c>
      <c r="F7" s="20">
        <f t="shared" si="3"/>
        <v>9823.2090197599991</v>
      </c>
      <c r="G7" s="20">
        <f t="shared" si="4"/>
        <v>34408.178511760001</v>
      </c>
      <c r="H7" s="20">
        <f t="shared" si="0"/>
        <v>271.42393361952202</v>
      </c>
    </row>
    <row r="8" spans="2:8" ht="20.05" customHeight="1" x14ac:dyDescent="0.4">
      <c r="B8" s="9">
        <f t="shared" si="1"/>
        <v>250.7503355044</v>
      </c>
      <c r="C8" s="10">
        <f t="shared" ref="C8:C15" si="5">($B$3-B8)/$B$3</f>
        <v>0.14126597430000001</v>
      </c>
      <c r="D8" s="11">
        <f t="shared" si="2"/>
        <v>39</v>
      </c>
      <c r="E8" s="9">
        <f>E7</f>
        <v>10000</v>
      </c>
      <c r="F8" s="9">
        <f t="shared" si="3"/>
        <v>9779.2630846716002</v>
      </c>
      <c r="G8" s="9">
        <f t="shared" si="4"/>
        <v>44187.441596431599</v>
      </c>
      <c r="H8" s="9">
        <f t="shared" si="0"/>
        <v>266.8485939399585</v>
      </c>
    </row>
    <row r="9" spans="2:8" ht="20.05" customHeight="1" x14ac:dyDescent="0.4">
      <c r="B9" s="9">
        <f t="shared" si="1"/>
        <v>243.227825439268</v>
      </c>
      <c r="C9" s="10">
        <f t="shared" si="5"/>
        <v>0.167027995071</v>
      </c>
      <c r="D9" s="11">
        <f t="shared" si="2"/>
        <v>82</v>
      </c>
      <c r="E9" s="9">
        <f>E8*2</f>
        <v>20000</v>
      </c>
      <c r="F9" s="9">
        <f t="shared" si="3"/>
        <v>19944.681686019976</v>
      </c>
      <c r="G9" s="9">
        <f t="shared" si="4"/>
        <v>64132.123282451576</v>
      </c>
      <c r="H9" s="9">
        <f t="shared" si="0"/>
        <v>259.50268544959749</v>
      </c>
    </row>
    <row r="10" spans="2:8" ht="20.05" customHeight="1" x14ac:dyDescent="0.4">
      <c r="B10" s="9">
        <f t="shared" si="1"/>
        <v>235.93099067608995</v>
      </c>
      <c r="C10" s="10">
        <f t="shared" si="5"/>
        <v>0.19201715521887003</v>
      </c>
      <c r="D10" s="11">
        <f t="shared" si="2"/>
        <v>84</v>
      </c>
      <c r="E10" s="9">
        <f>E9</f>
        <v>20000</v>
      </c>
      <c r="F10" s="9">
        <f t="shared" si="3"/>
        <v>19818.203216791557</v>
      </c>
      <c r="G10" s="9">
        <f t="shared" si="4"/>
        <v>83950.326499243136</v>
      </c>
      <c r="H10" s="9">
        <f t="shared" si="0"/>
        <v>253.93810152639182</v>
      </c>
    </row>
    <row r="11" spans="2:8" ht="20.05" customHeight="1" x14ac:dyDescent="0.4">
      <c r="B11" s="9">
        <f t="shared" si="1"/>
        <v>228.85306095580725</v>
      </c>
      <c r="C11" s="10">
        <f t="shared" si="5"/>
        <v>0.21625664056230393</v>
      </c>
      <c r="D11" s="11">
        <f t="shared" si="2"/>
        <v>87</v>
      </c>
      <c r="E11" s="9">
        <f>E10</f>
        <v>20000</v>
      </c>
      <c r="F11" s="9">
        <f t="shared" si="3"/>
        <v>19910.21630315523</v>
      </c>
      <c r="G11" s="9">
        <f t="shared" si="4"/>
        <v>103860.54280239837</v>
      </c>
      <c r="H11" s="9">
        <f t="shared" si="0"/>
        <v>249.12926296020024</v>
      </c>
    </row>
    <row r="12" spans="2:8" ht="20.05" customHeight="1" x14ac:dyDescent="0.4">
      <c r="B12" s="9">
        <f t="shared" si="1"/>
        <v>221.98746912713304</v>
      </c>
      <c r="C12" s="10">
        <f t="shared" si="5"/>
        <v>0.23976894134543481</v>
      </c>
      <c r="D12" s="11">
        <f t="shared" si="2"/>
        <v>180</v>
      </c>
      <c r="E12" s="9">
        <f>E11*2</f>
        <v>40000</v>
      </c>
      <c r="F12" s="9">
        <f t="shared" si="3"/>
        <v>39957.744442883944</v>
      </c>
      <c r="G12" s="9">
        <f t="shared" si="4"/>
        <v>143818.28724528232</v>
      </c>
      <c r="H12" s="9">
        <f t="shared" si="0"/>
        <v>241.58832444343511</v>
      </c>
    </row>
    <row r="13" spans="2:8" ht="20.05" customHeight="1" x14ac:dyDescent="0.4">
      <c r="B13" s="9">
        <f t="shared" si="1"/>
        <v>215.32784505331904</v>
      </c>
      <c r="C13" s="10">
        <f t="shared" si="5"/>
        <v>0.2625758731050718</v>
      </c>
      <c r="D13" s="11">
        <f t="shared" si="2"/>
        <v>185</v>
      </c>
      <c r="E13" s="9">
        <f>E12</f>
        <v>40000</v>
      </c>
      <c r="F13" s="9">
        <f t="shared" si="3"/>
        <v>39835.651334864022</v>
      </c>
      <c r="G13" s="9">
        <f t="shared" si="4"/>
        <v>183653.93858014635</v>
      </c>
      <c r="H13" s="9">
        <f t="shared" si="0"/>
        <v>235.89226745190737</v>
      </c>
    </row>
    <row r="14" spans="2:8" ht="20.05" customHeight="1" x14ac:dyDescent="0.4">
      <c r="B14" s="9">
        <f t="shared" si="1"/>
        <v>208.86800970171947</v>
      </c>
      <c r="C14" s="10">
        <f t="shared" si="5"/>
        <v>0.28469859691191962</v>
      </c>
      <c r="D14" s="11">
        <f t="shared" si="2"/>
        <v>191</v>
      </c>
      <c r="E14" s="9">
        <f>E13</f>
        <v>40000</v>
      </c>
      <c r="F14" s="9">
        <f t="shared" si="3"/>
        <v>39893.789853028422</v>
      </c>
      <c r="G14" s="9">
        <f t="shared" si="4"/>
        <v>223547.72843317478</v>
      </c>
      <c r="H14" s="9">
        <f t="shared" si="0"/>
        <v>231.06958342296926</v>
      </c>
    </row>
    <row r="15" spans="2:8" ht="20.05" customHeight="1" x14ac:dyDescent="0.4">
      <c r="B15" s="9">
        <f t="shared" si="1"/>
        <v>202.60196941066789</v>
      </c>
      <c r="C15" s="10">
        <f t="shared" si="5"/>
        <v>0.306157639004562</v>
      </c>
      <c r="D15" s="11">
        <f t="shared" si="2"/>
        <v>394</v>
      </c>
      <c r="E15" s="9">
        <f>E14*2</f>
        <v>80000</v>
      </c>
      <c r="F15" s="9">
        <f>D15*B15</f>
        <v>79825.175947803145</v>
      </c>
      <c r="G15" s="9">
        <f>G14+F15</f>
        <v>303372.90438097791</v>
      </c>
      <c r="H15" s="9">
        <f>((H14*G14)+(B15*F15))/G15</f>
        <v>223.5790255500342</v>
      </c>
    </row>
    <row r="16" spans="2:8" ht="20.05" customHeight="1" x14ac:dyDescent="0.4">
      <c r="B16" s="9">
        <f t="shared" si="1"/>
        <v>196.52391032834785</v>
      </c>
      <c r="C16" s="10">
        <f t="shared" ref="C16" si="6">($B$3-B16)/$B$3</f>
        <v>0.32697290983442517</v>
      </c>
      <c r="D16" s="11">
        <f t="shared" ref="D16" si="7">ROUNDDOWN(E16/B16,0)</f>
        <v>407</v>
      </c>
      <c r="E16" s="9">
        <f>E15</f>
        <v>80000</v>
      </c>
      <c r="F16" s="9">
        <f>D16*B16</f>
        <v>79985.23150363758</v>
      </c>
      <c r="G16" s="9">
        <f>G15+F16</f>
        <v>383358.13588461548</v>
      </c>
      <c r="H16" s="9">
        <f>((H15*G15)+(B16*F16))/G16</f>
        <v>217.93414821002258</v>
      </c>
    </row>
    <row r="17" spans="2:8" s="23" customFormat="1" ht="20.05" customHeight="1" x14ac:dyDescent="0.4">
      <c r="B17" s="20">
        <f t="shared" si="1"/>
        <v>190.6281930184974</v>
      </c>
      <c r="C17" s="21">
        <f t="shared" ref="C17" si="8">($B$3-B17)/$B$3</f>
        <v>0.34716372253939248</v>
      </c>
      <c r="D17" s="22">
        <f t="shared" ref="D17" si="9">ROUNDDOWN(E17/B17,0)</f>
        <v>609</v>
      </c>
      <c r="E17" s="20">
        <v>116157.57013915665</v>
      </c>
      <c r="F17" s="20">
        <f>D17*B17</f>
        <v>116092.56954826492</v>
      </c>
      <c r="G17" s="20">
        <f>G16+F17</f>
        <v>499450.70543288038</v>
      </c>
      <c r="H17" s="20">
        <f t="shared" ref="H17" si="10">((H16*G16)+(B17*F17))/G17</f>
        <v>211.58713844975716</v>
      </c>
    </row>
    <row r="18" spans="2:8" ht="1" customHeight="1" x14ac:dyDescent="0.4">
      <c r="B18" s="9"/>
      <c r="C18" s="10"/>
      <c r="D18" s="11"/>
      <c r="E18" s="9"/>
      <c r="F18" s="9"/>
      <c r="G18" s="9"/>
      <c r="H18" s="9"/>
    </row>
    <row r="19" spans="2:8" ht="20.05" customHeight="1" x14ac:dyDescent="0.4">
      <c r="B19" s="6"/>
      <c r="C19" s="7" t="s">
        <v>6</v>
      </c>
      <c r="D19" s="8">
        <f>SUM(D3:D18)</f>
        <v>2385</v>
      </c>
      <c r="E19" s="13">
        <f>SUM(E3:E18)</f>
        <v>501157.57013915665</v>
      </c>
      <c r="F19" s="13">
        <f>SUM(F3:F18)</f>
        <v>499450.70543288038</v>
      </c>
      <c r="G19" s="6"/>
      <c r="H19" s="6"/>
    </row>
    <row r="20" spans="2:8" ht="20.05" customHeight="1" x14ac:dyDescent="0.4">
      <c r="F20" s="18"/>
    </row>
    <row r="21" spans="2:8" s="16" customFormat="1" ht="20.05" customHeight="1" x14ac:dyDescent="0.4">
      <c r="B21" s="14">
        <f>B3*1.15</f>
        <v>335.79999999999995</v>
      </c>
      <c r="C21" s="5"/>
      <c r="D21" s="15"/>
      <c r="E21" s="15" t="s">
        <v>7</v>
      </c>
      <c r="F21" s="14">
        <f>(D19*B21)-F19</f>
        <v>301432.2945671195</v>
      </c>
      <c r="G21" s="2"/>
      <c r="H21" s="2"/>
    </row>
    <row r="22" spans="2:8" s="16" customFormat="1" ht="20.05" customHeight="1" x14ac:dyDescent="0.4">
      <c r="B22" s="14"/>
      <c r="C22" s="5"/>
      <c r="D22" s="15"/>
      <c r="E22" s="15" t="s">
        <v>8</v>
      </c>
      <c r="F22" s="17">
        <f>F21/E19</f>
        <v>0.60147209685652492</v>
      </c>
      <c r="G22" s="2"/>
      <c r="H22" s="2"/>
    </row>
  </sheetData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Ramesh Kumar</dc:creator>
  <cp:lastModifiedBy>Ramesh Kumar</cp:lastModifiedBy>
  <cp:lastPrinted>2025-02-18T07:28:11Z</cp:lastPrinted>
  <dcterms:created xsi:type="dcterms:W3CDTF">2025-02-18T06:28:39Z</dcterms:created>
  <dcterms:modified xsi:type="dcterms:W3CDTF">2025-02-21T09:58:40Z</dcterms:modified>
</cp:coreProperties>
</file>